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paxmas\Desktop\"/>
    </mc:Choice>
  </mc:AlternateContent>
  <bookViews>
    <workbookView xWindow="0" yWindow="0" windowWidth="18870" windowHeight="7755"/>
  </bookViews>
  <sheets>
    <sheet name="PDX Report" sheetId="3" r:id="rId1"/>
  </sheets>
  <definedNames>
    <definedName name="_xlnm.Print_Area" localSheetId="0">'PDX Report'!$A$1:$G$56</definedName>
  </definedNames>
  <calcPr calcId="171027"/>
</workbook>
</file>

<file path=xl/calcChain.xml><?xml version="1.0" encoding="utf-8"?>
<calcChain xmlns="http://schemas.openxmlformats.org/spreadsheetml/2006/main">
  <c r="D16" i="3" l="1"/>
  <c r="G16" i="3" l="1"/>
  <c r="C45" i="3"/>
  <c r="D54" i="3"/>
  <c r="E48" i="3"/>
  <c r="F48" i="3"/>
  <c r="B27" i="3"/>
  <c r="D32" i="3"/>
  <c r="E32" i="3" s="1"/>
  <c r="D31" i="3"/>
  <c r="E31" i="3" s="1"/>
  <c r="D28" i="3"/>
  <c r="E28" i="3" s="1"/>
  <c r="B38" i="3"/>
  <c r="D34" i="3" l="1"/>
  <c r="E34" i="3" s="1"/>
  <c r="D33" i="3"/>
  <c r="E33" i="3" s="1"/>
  <c r="D30" i="3"/>
  <c r="E30" i="3" s="1"/>
  <c r="E50" i="3"/>
  <c r="F50" i="3" s="1"/>
  <c r="E49" i="3"/>
  <c r="F49" i="3" s="1"/>
  <c r="D39" i="3"/>
  <c r="E39" i="3" s="1"/>
  <c r="D37" i="3"/>
  <c r="E37" i="3" s="1"/>
  <c r="E51" i="3" l="1"/>
  <c r="F51" i="3" s="1"/>
  <c r="E52" i="3"/>
  <c r="F52" i="3" s="1"/>
  <c r="E53" i="3"/>
  <c r="F53" i="3" s="1"/>
  <c r="D29" i="3"/>
  <c r="D35" i="3"/>
  <c r="E35" i="3" s="1"/>
  <c r="D36" i="3"/>
  <c r="E36" i="3" s="1"/>
  <c r="D40" i="3"/>
  <c r="E40" i="3" s="1"/>
  <c r="D41" i="3"/>
  <c r="E41" i="3" s="1"/>
  <c r="D42" i="3"/>
  <c r="E42" i="3" s="1"/>
  <c r="D43" i="3"/>
  <c r="E43" i="3" s="1"/>
  <c r="D44" i="3"/>
  <c r="E44" i="3" s="1"/>
  <c r="E54" i="3" l="1"/>
  <c r="E29" i="3"/>
  <c r="D45" i="3"/>
  <c r="E45" i="3" s="1"/>
  <c r="G26" i="3" s="1"/>
  <c r="F54" i="3"/>
  <c r="G47" i="3" s="1"/>
</calcChain>
</file>

<file path=xl/sharedStrings.xml><?xml version="1.0" encoding="utf-8"?>
<sst xmlns="http://schemas.openxmlformats.org/spreadsheetml/2006/main" count="57" uniqueCount="48">
  <si>
    <t>Deplaned Domestic</t>
  </si>
  <si>
    <t>Enplaned Domestic</t>
  </si>
  <si>
    <t>Concourse A</t>
  </si>
  <si>
    <t>Concourse B</t>
  </si>
  <si>
    <t>Concourse C</t>
  </si>
  <si>
    <t>Concourse D</t>
  </si>
  <si>
    <t>Concourse E</t>
  </si>
  <si>
    <t>Rates Effective:</t>
  </si>
  <si>
    <t>Air Mail (pounds)</t>
  </si>
  <si>
    <t>Air Freight (pounds)</t>
  </si>
  <si>
    <t>Portland International Airport (Port of Portland)</t>
  </si>
  <si>
    <t>Contact Name</t>
  </si>
  <si>
    <t>pdxfinance@portofportland.com</t>
  </si>
  <si>
    <t xml:space="preserve">Landing Fee </t>
  </si>
  <si>
    <t>Landing Fee Rate per 1,000 lbs</t>
  </si>
  <si>
    <t>7200 NE Airport Way, Portland, OR 97218</t>
  </si>
  <si>
    <t>Max Gross Landed Weight</t>
  </si>
  <si>
    <t>Deplaned 
Int'l</t>
  </si>
  <si>
    <t>Enplaned 
Int'l</t>
  </si>
  <si>
    <t>Parking Fee 
25% of LDF</t>
  </si>
  <si>
    <t>Activity Month</t>
  </si>
  <si>
    <t># of PAX using International Arrivals Facility (IAF)</t>
  </si>
  <si>
    <t># of Revenue Landings</t>
  </si>
  <si>
    <t>passengers</t>
  </si>
  <si>
    <t>Contact Phone/Email</t>
  </si>
  <si>
    <t>air cargo activity</t>
  </si>
  <si>
    <t>trucked freight</t>
  </si>
  <si>
    <t>PDX Landing Activity Report</t>
  </si>
  <si>
    <t>Total LDW (lbs.)</t>
  </si>
  <si>
    <t># of A/C 
Parked</t>
  </si>
  <si>
    <t xml:space="preserve"> </t>
  </si>
  <si>
    <t>revenue landings</t>
  </si>
  <si>
    <t>aircraft type</t>
  </si>
  <si>
    <t>Airline Name</t>
  </si>
  <si>
    <t>remote ramp parking</t>
  </si>
  <si>
    <t>ramp location</t>
  </si>
  <si>
    <t>Signatory Rates</t>
  </si>
  <si>
    <t>Ph: 503.415.6571</t>
  </si>
  <si>
    <t>IAF Rate</t>
  </si>
  <si>
    <t>Port of Portland Use Only</t>
  </si>
  <si>
    <t>IAF Fees</t>
  </si>
  <si>
    <t>Landing Fees</t>
  </si>
  <si>
    <t>Parking Fees</t>
  </si>
  <si>
    <t># of PAX using B Holdroom &amp; Apron</t>
  </si>
  <si>
    <t>Domestic Flights</t>
  </si>
  <si>
    <t>International Flights</t>
  </si>
  <si>
    <t>FBO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</si>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</sst>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#,##0;;"/>
  </numFmts>
  <fonts count="24" x14ac:knownFonts="1">
    <font>
      <sz val="10"/>
      <name val="Arial"/>
    </font>
    <font>
      <sz val="10"/>
      <color theme="1"/>
      <name val="Trebuchet MS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1"/>
      <color theme="3"/>
      <name val="Calibri"/>
      <family val="2"/>
      <scheme val="minor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3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color theme="3"/>
      <name val="Times New Roman"/>
      <family val="1"/>
    </font>
    <font>
      <b/>
      <i/>
      <sz val="10"/>
      <color theme="3"/>
      <name val="Times New Roman"/>
      <family val="1"/>
    </font>
    <font>
      <b/>
      <i/>
      <sz val="11"/>
      <color theme="3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4" tint="0.39997558519241921"/>
      </top>
      <bottom style="thin">
        <color theme="3"/>
      </bottom>
      <diagonal/>
    </border>
    <border>
      <left style="thin">
        <color indexed="64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4" tint="-0.499984740745262"/>
      </bottom>
      <diagonal/>
    </border>
    <border>
      <left/>
      <right/>
      <top style="thin">
        <color theme="6" tint="-0.499984740745262"/>
      </top>
      <bottom style="thin">
        <color theme="4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4" tint="-0.499984740745262"/>
      </bottom>
      <diagonal/>
    </border>
  </borders>
  <cellStyleXfs count="11">
    <xf numFmtId="0" fontId="0" fillId="0" borderId="0"/>
    <xf numFmtId="0" fontId="6" fillId="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0"/>
  </cellStyleXfs>
  <cellXfs count="90">
    <xf numFmtId="0" fontId="0" fillId="0" borderId="0" xfId="0"/>
    <xf numFmtId="0" fontId="9" fillId="0" borderId="0" xfId="4" applyNumberFormat="1" applyFont="1" applyFill="1" applyBorder="1" applyAlignment="1" applyProtection="1">
      <alignment horizontal="center"/>
    </xf>
    <xf numFmtId="0" fontId="9" fillId="0" borderId="0" xfId="4" applyFont="1" applyFill="1" applyProtection="1"/>
    <xf numFmtId="0" fontId="9" fillId="0" borderId="0" xfId="4" applyNumberFormat="1" applyFont="1" applyFill="1" applyBorder="1" applyAlignment="1" applyProtection="1">
      <alignment horizontal="right"/>
    </xf>
    <xf numFmtId="14" fontId="9" fillId="0" borderId="0" xfId="4" applyNumberFormat="1" applyFont="1" applyFill="1" applyBorder="1" applyAlignment="1" applyProtection="1">
      <alignment horizontal="left"/>
    </xf>
    <xf numFmtId="0" fontId="9" fillId="0" borderId="0" xfId="4" quotePrefix="1" applyNumberFormat="1" applyFont="1" applyFill="1" applyBorder="1" applyAlignment="1" applyProtection="1">
      <alignment horizontal="center"/>
    </xf>
    <xf numFmtId="0" fontId="10" fillId="0" borderId="0" xfId="6" applyNumberFormat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0" fillId="0" borderId="0" xfId="7" applyNumberFormat="1" applyFont="1" applyFill="1" applyBorder="1" applyAlignment="1" applyProtection="1">
      <alignment horizontal="right"/>
    </xf>
    <xf numFmtId="17" fontId="10" fillId="0" borderId="1" xfId="7" applyNumberFormat="1" applyFont="1" applyFill="1" applyBorder="1" applyAlignment="1" applyProtection="1">
      <alignment horizontal="left"/>
      <protection locked="0"/>
    </xf>
    <xf numFmtId="0" fontId="10" fillId="0" borderId="1" xfId="7" applyNumberFormat="1" applyFont="1" applyFill="1" applyBorder="1" applyAlignment="1" applyProtection="1">
      <alignment horizontal="center"/>
    </xf>
    <xf numFmtId="0" fontId="10" fillId="0" borderId="1" xfId="0" applyFont="1" applyFill="1" applyBorder="1" applyProtection="1"/>
    <xf numFmtId="0" fontId="10" fillId="0" borderId="2" xfId="7" applyNumberFormat="1" applyFont="1" applyFill="1" applyBorder="1" applyAlignment="1" applyProtection="1">
      <alignment horizontal="left"/>
      <protection locked="0"/>
    </xf>
    <xf numFmtId="0" fontId="10" fillId="0" borderId="2" xfId="7" applyNumberFormat="1" applyFont="1" applyFill="1" applyBorder="1" applyAlignment="1" applyProtection="1">
      <alignment horizontal="center"/>
    </xf>
    <xf numFmtId="0" fontId="11" fillId="0" borderId="0" xfId="6" applyNumberFormat="1" applyFont="1" applyFill="1" applyBorder="1" applyAlignment="1" applyProtection="1">
      <alignment horizontal="right"/>
    </xf>
    <xf numFmtId="17" fontId="10" fillId="0" borderId="0" xfId="6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3" fillId="0" borderId="0" xfId="6" applyNumberFormat="1" applyFont="1" applyFill="1" applyBorder="1" applyAlignment="1" applyProtection="1">
      <alignment horizontal="right" vertical="center"/>
    </xf>
    <xf numFmtId="165" fontId="10" fillId="0" borderId="0" xfId="1" applyNumberFormat="1" applyFont="1" applyFill="1" applyBorder="1" applyAlignment="1" applyProtection="1">
      <alignment vertical="center" wrapText="1"/>
    </xf>
    <xf numFmtId="0" fontId="13" fillId="0" borderId="0" xfId="6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8" applyFont="1" applyFill="1" applyBorder="1" applyAlignment="1" applyProtection="1">
      <alignment horizontal="center" vertical="center"/>
    </xf>
    <xf numFmtId="0" fontId="12" fillId="0" borderId="0" xfId="8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/>
    </xf>
    <xf numFmtId="0" fontId="18" fillId="0" borderId="0" xfId="8" applyFont="1" applyFill="1" applyBorder="1" applyAlignment="1" applyProtection="1">
      <alignment horizontal="center" vertical="center"/>
    </xf>
    <xf numFmtId="39" fontId="10" fillId="0" borderId="0" xfId="3" applyNumberFormat="1" applyFont="1" applyFill="1" applyBorder="1" applyAlignment="1" applyProtection="1">
      <alignment horizontal="right"/>
    </xf>
    <xf numFmtId="165" fontId="10" fillId="0" borderId="0" xfId="2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wrapText="1"/>
    </xf>
    <xf numFmtId="0" fontId="10" fillId="0" borderId="0" xfId="0" applyFont="1" applyProtection="1"/>
    <xf numFmtId="0" fontId="15" fillId="0" borderId="0" xfId="9" applyFont="1" applyFill="1" applyBorder="1" applyAlignment="1" applyProtection="1">
      <alignment horizontal="center"/>
    </xf>
    <xf numFmtId="0" fontId="8" fillId="0" borderId="3" xfId="9" applyNumberFormat="1" applyFill="1" applyAlignment="1" applyProtection="1">
      <alignment horizontal="center" vertical="center"/>
    </xf>
    <xf numFmtId="165" fontId="10" fillId="0" borderId="4" xfId="2" applyNumberFormat="1" applyFont="1" applyFill="1" applyBorder="1" applyAlignment="1" applyProtection="1">
      <alignment horizontal="center" vertical="center"/>
      <protection locked="0"/>
    </xf>
    <xf numFmtId="0" fontId="8" fillId="0" borderId="3" xfId="9" applyNumberFormat="1" applyFill="1" applyAlignment="1" applyProtection="1">
      <alignment horizontal="center" vertical="center" wrapText="1"/>
    </xf>
    <xf numFmtId="0" fontId="5" fillId="0" borderId="1" xfId="5" applyFill="1" applyBorder="1" applyAlignment="1" applyProtection="1"/>
    <xf numFmtId="0" fontId="18" fillId="0" borderId="0" xfId="6" applyNumberFormat="1" applyFont="1" applyFill="1" applyBorder="1" applyAlignment="1" applyProtection="1">
      <alignment horizontal="center"/>
    </xf>
    <xf numFmtId="0" fontId="10" fillId="0" borderId="0" xfId="6" applyNumberFormat="1" applyFont="1" applyFill="1" applyBorder="1" applyAlignment="1" applyProtection="1">
      <alignment horizontal="right"/>
    </xf>
    <xf numFmtId="0" fontId="12" fillId="0" borderId="0" xfId="6" applyNumberFormat="1" applyFont="1" applyFill="1" applyBorder="1" applyAlignment="1" applyProtection="1">
      <alignment horizontal="right" vertical="center"/>
    </xf>
    <xf numFmtId="0" fontId="23" fillId="0" borderId="4" xfId="6" applyFont="1" applyFill="1" applyBorder="1" applyAlignment="1" applyProtection="1">
      <alignment horizontal="center"/>
      <protection locked="0"/>
    </xf>
    <xf numFmtId="3" fontId="23" fillId="0" borderId="4" xfId="2" applyNumberFormat="1" applyFont="1" applyFill="1" applyBorder="1" applyAlignment="1" applyProtection="1">
      <alignment horizontal="center"/>
      <protection locked="0"/>
    </xf>
    <xf numFmtId="166" fontId="23" fillId="0" borderId="4" xfId="2" applyNumberFormat="1" applyFont="1" applyFill="1" applyBorder="1" applyAlignment="1" applyProtection="1">
      <alignment horizontal="center"/>
    </xf>
    <xf numFmtId="44" fontId="23" fillId="0" borderId="4" xfId="3" applyFont="1" applyFill="1" applyBorder="1" applyAlignment="1" applyProtection="1">
      <alignment horizontal="center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3" fontId="23" fillId="0" borderId="4" xfId="2" applyNumberFormat="1" applyFont="1" applyFill="1" applyBorder="1" applyAlignment="1" applyProtection="1">
      <alignment horizontal="center" vertical="center"/>
      <protection locked="0"/>
    </xf>
    <xf numFmtId="165" fontId="23" fillId="0" borderId="4" xfId="2" applyNumberFormat="1" applyFont="1" applyFill="1" applyBorder="1" applyAlignment="1" applyProtection="1">
      <alignment horizontal="center" vertical="center"/>
      <protection locked="0"/>
    </xf>
    <xf numFmtId="165" fontId="23" fillId="0" borderId="4" xfId="2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 applyProtection="1">
      <alignment horizontal="right" vertical="center"/>
    </xf>
    <xf numFmtId="165" fontId="23" fillId="0" borderId="4" xfId="2" applyNumberFormat="1" applyFont="1" applyFill="1" applyBorder="1" applyAlignment="1" applyProtection="1">
      <alignment horizontal="center"/>
      <protection locked="0"/>
    </xf>
    <xf numFmtId="165" fontId="23" fillId="5" borderId="6" xfId="2" applyNumberFormat="1" applyFont="1" applyFill="1" applyBorder="1" applyAlignment="1" applyProtection="1">
      <alignment horizontal="center"/>
      <protection locked="0"/>
    </xf>
    <xf numFmtId="165" fontId="23" fillId="0" borderId="0" xfId="2" applyNumberFormat="1" applyFont="1" applyFill="1" applyBorder="1" applyAlignment="1" applyProtection="1">
      <alignment horizontal="center" vertical="center"/>
      <protection locked="0"/>
    </xf>
    <xf numFmtId="0" fontId="16" fillId="0" borderId="0" xfId="6" applyNumberFormat="1" applyFont="1" applyFill="1" applyBorder="1" applyAlignment="1" applyProtection="1">
      <alignment horizontal="right"/>
    </xf>
    <xf numFmtId="165" fontId="23" fillId="5" borderId="5" xfId="2" applyNumberFormat="1" applyFont="1" applyFill="1" applyBorder="1" applyAlignment="1" applyProtection="1">
      <alignment horizontal="center"/>
      <protection locked="0"/>
    </xf>
    <xf numFmtId="0" fontId="21" fillId="6" borderId="0" xfId="0" applyNumberFormat="1" applyFont="1" applyFill="1" applyBorder="1" applyAlignment="1" applyProtection="1">
      <alignment horizontal="left" vertical="center"/>
    </xf>
    <xf numFmtId="0" fontId="21" fillId="6" borderId="0" xfId="0" applyNumberFormat="1" applyFont="1" applyFill="1" applyBorder="1" applyAlignment="1" applyProtection="1">
      <alignment vertical="center"/>
    </xf>
    <xf numFmtId="0" fontId="20" fillId="6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39" fontId="10" fillId="0" borderId="0" xfId="3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wrapText="1"/>
    </xf>
    <xf numFmtId="0" fontId="15" fillId="6" borderId="7" xfId="9" applyNumberFormat="1" applyFont="1" applyFill="1" applyBorder="1" applyAlignment="1" applyProtection="1">
      <alignment horizontal="center" vertical="center"/>
    </xf>
    <xf numFmtId="0" fontId="20" fillId="6" borderId="7" xfId="0" applyNumberFormat="1" applyFont="1" applyFill="1" applyBorder="1" applyAlignment="1" applyProtection="1">
      <alignment horizontal="center" vertical="center"/>
    </xf>
    <xf numFmtId="0" fontId="20" fillId="6" borderId="7" xfId="0" applyNumberFormat="1" applyFont="1" applyFill="1" applyBorder="1" applyAlignment="1" applyProtection="1">
      <alignment horizontal="center"/>
    </xf>
    <xf numFmtId="164" fontId="22" fillId="6" borderId="7" xfId="6" applyNumberFormat="1" applyFont="1" applyFill="1" applyBorder="1" applyAlignment="1" applyProtection="1">
      <alignment horizontal="center" vertical="center"/>
    </xf>
    <xf numFmtId="0" fontId="21" fillId="6" borderId="8" xfId="0" applyNumberFormat="1" applyFont="1" applyFill="1" applyBorder="1" applyAlignment="1" applyProtection="1">
      <alignment horizontal="center" vertical="center"/>
    </xf>
    <xf numFmtId="164" fontId="22" fillId="6" borderId="9" xfId="6" applyNumberFormat="1" applyFont="1" applyFill="1" applyBorder="1" applyAlignment="1" applyProtection="1">
      <alignment horizontal="center" vertical="center"/>
    </xf>
    <xf numFmtId="0" fontId="10" fillId="0" borderId="0" xfId="6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3" fontId="10" fillId="0" borderId="0" xfId="2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vertical="top"/>
    </xf>
    <xf numFmtId="1" fontId="23" fillId="0" borderId="4" xfId="2" applyNumberFormat="1" applyFont="1" applyFill="1" applyBorder="1" applyAlignment="1" applyProtection="1">
      <alignment horizontal="center" vertical="center"/>
      <protection locked="0"/>
    </xf>
    <xf numFmtId="0" fontId="21" fillId="6" borderId="10" xfId="0" applyNumberFormat="1" applyFont="1" applyFill="1" applyBorder="1" applyAlignment="1" applyProtection="1">
      <alignment horizontal="left" vertical="center" indent="4"/>
    </xf>
    <xf numFmtId="0" fontId="21" fillId="6" borderId="7" xfId="0" applyNumberFormat="1" applyFont="1" applyFill="1" applyBorder="1" applyAlignment="1" applyProtection="1">
      <alignment horizontal="left" vertical="center" indent="4"/>
    </xf>
    <xf numFmtId="44" fontId="10" fillId="0" borderId="0" xfId="6" applyNumberFormat="1" applyFont="1" applyFill="1" applyBorder="1" applyAlignment="1" applyProtection="1">
      <alignment horizontal="center" vertical="top"/>
    </xf>
    <xf numFmtId="3" fontId="10" fillId="0" borderId="0" xfId="6" applyNumberFormat="1" applyFont="1" applyFill="1" applyBorder="1" applyAlignment="1" applyProtection="1">
      <alignment horizontal="center" vertical="top"/>
    </xf>
    <xf numFmtId="0" fontId="22" fillId="6" borderId="7" xfId="0" applyNumberFormat="1" applyFont="1" applyFill="1" applyBorder="1" applyAlignment="1" applyProtection="1">
      <alignment horizontal="right" vertical="center"/>
    </xf>
    <xf numFmtId="1" fontId="21" fillId="6" borderId="0" xfId="0" applyNumberFormat="1" applyFont="1" applyFill="1" applyBorder="1" applyAlignment="1" applyProtection="1">
      <alignment horizontal="left" vertical="center"/>
    </xf>
    <xf numFmtId="3" fontId="10" fillId="0" borderId="0" xfId="2" applyNumberFormat="1" applyFont="1" applyFill="1" applyBorder="1" applyAlignment="1" applyProtection="1">
      <alignment horizontal="center" vertical="top"/>
      <protection locked="0"/>
    </xf>
    <xf numFmtId="164" fontId="22" fillId="6" borderId="14" xfId="6" applyNumberFormat="1" applyFont="1" applyFill="1" applyBorder="1" applyAlignment="1" applyProtection="1">
      <alignment horizontal="center" vertical="center"/>
    </xf>
    <xf numFmtId="44" fontId="23" fillId="0" borderId="0" xfId="3" applyFont="1" applyFill="1" applyBorder="1" applyAlignment="1" applyProtection="1">
      <alignment horizontal="center" vertical="top"/>
    </xf>
    <xf numFmtId="0" fontId="10" fillId="0" borderId="15" xfId="6" applyNumberFormat="1" applyFont="1" applyFill="1" applyBorder="1" applyAlignment="1" applyProtection="1">
      <alignment horizontal="center" vertical="center"/>
    </xf>
    <xf numFmtId="0" fontId="10" fillId="0" borderId="16" xfId="6" applyNumberFormat="1" applyFont="1" applyFill="1" applyBorder="1" applyAlignment="1" applyProtection="1">
      <alignment horizontal="center" vertical="center"/>
    </xf>
    <xf numFmtId="0" fontId="10" fillId="0" borderId="17" xfId="6" applyNumberFormat="1" applyFont="1" applyFill="1" applyBorder="1" applyAlignment="1" applyProtection="1">
      <alignment horizontal="center" vertical="center"/>
    </xf>
    <xf numFmtId="0" fontId="22" fillId="6" borderId="11" xfId="9" applyNumberFormat="1" applyFont="1" applyFill="1" applyBorder="1" applyAlignment="1" applyProtection="1">
      <alignment horizontal="center" vertical="center"/>
    </xf>
    <xf numFmtId="0" fontId="22" fillId="6" borderId="12" xfId="9" applyNumberFormat="1" applyFont="1" applyFill="1" applyBorder="1" applyAlignment="1" applyProtection="1">
      <alignment horizontal="center" vertical="center"/>
    </xf>
    <xf numFmtId="0" fontId="22" fillId="6" borderId="13" xfId="9" applyNumberFormat="1" applyFont="1" applyFill="1" applyBorder="1" applyAlignment="1" applyProtection="1">
      <alignment horizontal="center" vertical="center"/>
    </xf>
    <xf numFmtId="164" fontId="22" fillId="6" borderId="7" xfId="6" applyNumberFormat="1" applyFont="1" applyFill="1" applyBorder="1" applyAlignment="1" applyProtection="1">
      <alignment horizontal="right" vertical="center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14" fillId="0" borderId="0" xfId="6" applyNumberFormat="1" applyFont="1" applyFill="1" applyBorder="1" applyAlignment="1" applyProtection="1">
      <alignment horizontal="center" vertical="center"/>
    </xf>
  </cellXfs>
  <cellStyles count="11">
    <cellStyle name="20% - Accent2" xfId="7" builtinId="34"/>
    <cellStyle name="40% - Accent2" xfId="8" builtinId="35"/>
    <cellStyle name="Accent1" xfId="1" builtinId="29"/>
    <cellStyle name="Comma" xfId="2" builtinId="3"/>
    <cellStyle name="Currency" xfId="3" builtinId="4"/>
    <cellStyle name="Explanatory Text" xfId="4" builtinId="53"/>
    <cellStyle name="Heading 3" xfId="9" builtinId="18"/>
    <cellStyle name="Hyperlink" xfId="5" builtinId="8"/>
    <cellStyle name="Normal" xfId="0" builtinId="0"/>
    <cellStyle name="Normal 2" xfId="10"/>
    <cellStyle name="Normal_cargo forms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55</xdr:row>
      <xdr:rowOff>28574</xdr:rowOff>
    </xdr:from>
    <xdr:to>
      <xdr:col>6</xdr:col>
      <xdr:colOff>742950</xdr:colOff>
      <xdr:row>55</xdr:row>
      <xdr:rowOff>304800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14300" y="12734924"/>
          <a:ext cx="7296150" cy="276226"/>
          <a:chOff x="114300" y="12668249"/>
          <a:chExt cx="7200900" cy="238126"/>
        </a:xfrm>
      </xdr:grpSpPr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466340" y="12668250"/>
            <a:ext cx="506696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114300" y="12668250"/>
            <a:ext cx="506696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3267784" y="12668250"/>
            <a:ext cx="592421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4928762" y="12668250"/>
            <a:ext cx="506696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6103654" y="12668250"/>
            <a:ext cx="506696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47700" y="12668250"/>
            <a:ext cx="676275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CU Gate</a:t>
            </a:r>
          </a:p>
        </xdr:txBody>
      </xdr: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638925" y="12668250"/>
            <a:ext cx="676275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Waivers</a:t>
            </a:r>
          </a:p>
        </xdr:txBody>
      </xdr:sp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3867150" y="12668250"/>
            <a:ext cx="1038225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Remote Parking</a:t>
            </a:r>
          </a:p>
        </xdr:txBody>
      </xdr:sp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5505450" y="12668250"/>
            <a:ext cx="581025" cy="2190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IAF</a:t>
            </a:r>
          </a:p>
        </xdr:txBody>
      </xdr: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1990725" y="12668249"/>
            <a:ext cx="1219200" cy="238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CU Ticket Counter</a:t>
            </a: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dxfinance@portofportla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tabSelected="1" zoomScaleNormal="100" workbookViewId="0"/>
  </sheetViews>
  <sheetFormatPr defaultColWidth="5.140625" defaultRowHeight="12" customHeight="1" x14ac:dyDescent="0.2"/>
  <cols>
    <col min="1" max="1" width="27.7109375" style="6" customWidth="1"/>
    <col min="2" max="5" width="14.42578125" style="6" customWidth="1"/>
    <col min="6" max="6" width="14.5703125" style="7" customWidth="1"/>
    <col min="7" max="7" width="13.7109375" style="7" customWidth="1"/>
    <col min="8" max="8" width="10.5703125" style="6" customWidth="1"/>
    <col min="9" max="9" width="12" style="6" customWidth="1"/>
    <col min="10" max="16" width="5.140625" style="6" customWidth="1"/>
    <col min="17" max="17" width="6" style="6" bestFit="1" customWidth="1"/>
    <col min="18" max="16384" width="5.140625" style="6"/>
  </cols>
  <sheetData>
    <row r="1" spans="1:7" s="1" customFormat="1" ht="15" customHeight="1" x14ac:dyDescent="0.25">
      <c r="A1" s="54" t="s">
        <v>27</v>
      </c>
      <c r="E1" s="2"/>
      <c r="F1" s="2"/>
      <c r="G1" s="3" t="s">
        <v>10</v>
      </c>
    </row>
    <row r="2" spans="1:7" s="1" customFormat="1" ht="15" customHeight="1" x14ac:dyDescent="0.25">
      <c r="A2" s="55" t="s">
        <v>36</v>
      </c>
      <c r="E2" s="2"/>
      <c r="F2" s="2"/>
      <c r="G2" s="3" t="s">
        <v>15</v>
      </c>
    </row>
    <row r="3" spans="1:7" s="1" customFormat="1" ht="15" customHeight="1" x14ac:dyDescent="0.25">
      <c r="A3" s="3" t="s">
        <v>7</v>
      </c>
      <c r="B3" s="4">
        <v>42917</v>
      </c>
      <c r="E3" s="2"/>
      <c r="F3" s="2"/>
      <c r="G3" s="3" t="s">
        <v>37</v>
      </c>
    </row>
    <row r="4" spans="1:7" s="1" customFormat="1" ht="15" customHeight="1" x14ac:dyDescent="0.25">
      <c r="A4" s="5"/>
      <c r="B4" s="5"/>
      <c r="E4" s="2"/>
      <c r="F4" s="2"/>
      <c r="G4" s="3" t="s">
        <v>12</v>
      </c>
    </row>
    <row r="5" spans="1:7" ht="17.100000000000001" customHeight="1" x14ac:dyDescent="0.2">
      <c r="A5" s="8" t="s">
        <v>20</v>
      </c>
      <c r="B5" s="9"/>
      <c r="C5" s="10"/>
      <c r="D5" s="8" t="s">
        <v>11</v>
      </c>
      <c r="E5" s="11"/>
      <c r="F5" s="11"/>
      <c r="G5" s="10"/>
    </row>
    <row r="6" spans="1:7" ht="17.100000000000001" customHeight="1" x14ac:dyDescent="0.2">
      <c r="A6" s="8" t="s">
        <v>33</v>
      </c>
      <c r="B6" s="12"/>
      <c r="C6" s="13"/>
      <c r="E6" s="8" t="s">
        <v>24</v>
      </c>
      <c r="F6" s="36"/>
      <c r="G6" s="10"/>
    </row>
    <row r="7" spans="1:7" ht="9" customHeight="1" x14ac:dyDescent="0.2">
      <c r="A7" s="14"/>
      <c r="B7" s="15"/>
      <c r="F7" s="16"/>
      <c r="G7" s="16"/>
    </row>
    <row r="8" spans="1:7" ht="30" customHeight="1" thickBot="1" x14ac:dyDescent="0.25">
      <c r="A8" s="33" t="s">
        <v>23</v>
      </c>
      <c r="B8" s="35" t="s">
        <v>0</v>
      </c>
      <c r="C8" s="35" t="s">
        <v>1</v>
      </c>
      <c r="D8" s="35" t="s">
        <v>17</v>
      </c>
      <c r="E8" s="35" t="s">
        <v>18</v>
      </c>
      <c r="G8" s="88"/>
    </row>
    <row r="9" spans="1:7" ht="17.25" customHeight="1" x14ac:dyDescent="0.2">
      <c r="A9" s="17" t="s">
        <v>2</v>
      </c>
      <c r="B9" s="46"/>
      <c r="C9" s="46"/>
      <c r="D9" s="46"/>
      <c r="E9" s="46"/>
      <c r="F9" s="18"/>
      <c r="G9" s="88"/>
    </row>
    <row r="10" spans="1:7" ht="17.25" customHeight="1" x14ac:dyDescent="0.2">
      <c r="A10" s="17" t="s">
        <v>3</v>
      </c>
      <c r="B10" s="46"/>
      <c r="C10" s="46"/>
      <c r="D10" s="46"/>
      <c r="E10" s="46"/>
      <c r="F10" s="16"/>
      <c r="G10" s="88"/>
    </row>
    <row r="11" spans="1:7" ht="17.25" customHeight="1" x14ac:dyDescent="0.2">
      <c r="A11" s="17" t="s">
        <v>4</v>
      </c>
      <c r="B11" s="46"/>
      <c r="C11" s="46"/>
      <c r="D11" s="46"/>
      <c r="E11" s="46"/>
      <c r="G11" s="88"/>
    </row>
    <row r="12" spans="1:7" ht="17.25" customHeight="1" x14ac:dyDescent="0.2">
      <c r="A12" s="17" t="s">
        <v>5</v>
      </c>
      <c r="B12" s="46"/>
      <c r="C12" s="46"/>
      <c r="D12" s="46"/>
      <c r="E12" s="46"/>
      <c r="G12" s="89"/>
    </row>
    <row r="13" spans="1:7" ht="17.25" customHeight="1" x14ac:dyDescent="0.2">
      <c r="A13" s="17" t="s">
        <v>6</v>
      </c>
      <c r="B13" s="46"/>
      <c r="C13" s="46"/>
      <c r="D13" s="46"/>
      <c r="E13" s="46"/>
      <c r="G13" s="89"/>
    </row>
    <row r="14" spans="1:7" ht="17.25" customHeight="1" x14ac:dyDescent="0.2">
      <c r="A14" s="17" t="s">
        <v>46</v>
      </c>
      <c r="B14" s="46"/>
      <c r="C14" s="46"/>
      <c r="D14" s="46"/>
      <c r="E14" s="46"/>
      <c r="G14" s="89"/>
    </row>
    <row r="15" spans="1:7" ht="17.25" customHeight="1" x14ac:dyDescent="0.2">
      <c r="A15" s="38"/>
      <c r="B15" s="48" t="s">
        <v>43</v>
      </c>
      <c r="C15" s="49"/>
      <c r="D15" s="50"/>
      <c r="E15" s="49"/>
      <c r="F15" s="65" t="s">
        <v>38</v>
      </c>
      <c r="G15" s="65" t="s">
        <v>40</v>
      </c>
    </row>
    <row r="16" spans="1:7" ht="17.25" customHeight="1" x14ac:dyDescent="0.25">
      <c r="A16" s="39"/>
      <c r="B16" s="51"/>
      <c r="C16" s="52" t="s">
        <v>21</v>
      </c>
      <c r="D16" s="49">
        <f>D12</f>
        <v>0</v>
      </c>
      <c r="E16" s="53"/>
      <c r="F16" s="79">
        <v>3.43</v>
      </c>
      <c r="G16" s="64">
        <f>F16*D16</f>
        <v>0</v>
      </c>
    </row>
    <row r="17" spans="1:9" ht="17.25" customHeight="1" x14ac:dyDescent="0.2">
      <c r="D17" s="37"/>
      <c r="F17" s="16"/>
    </row>
    <row r="18" spans="1:9" ht="30" customHeight="1" thickBot="1" x14ac:dyDescent="0.25">
      <c r="A18" s="33" t="s">
        <v>25</v>
      </c>
      <c r="B18" s="35" t="s">
        <v>0</v>
      </c>
      <c r="C18" s="35" t="s">
        <v>1</v>
      </c>
      <c r="D18" s="35" t="s">
        <v>17</v>
      </c>
      <c r="E18" s="35" t="s">
        <v>18</v>
      </c>
    </row>
    <row r="19" spans="1:9" ht="17.25" customHeight="1" x14ac:dyDescent="0.25">
      <c r="A19" s="19" t="s">
        <v>8</v>
      </c>
      <c r="B19" s="34"/>
      <c r="C19" s="34"/>
      <c r="D19" s="34"/>
      <c r="E19" s="34"/>
      <c r="G19" s="32"/>
      <c r="I19" s="20"/>
    </row>
    <row r="20" spans="1:9" ht="17.25" customHeight="1" x14ac:dyDescent="0.25">
      <c r="A20" s="19" t="s">
        <v>9</v>
      </c>
      <c r="B20" s="34"/>
      <c r="C20" s="34"/>
      <c r="D20" s="34"/>
      <c r="E20" s="34"/>
      <c r="G20" s="21"/>
      <c r="I20" s="20"/>
    </row>
    <row r="21" spans="1:9" ht="17.25" customHeight="1" thickBot="1" x14ac:dyDescent="0.25">
      <c r="A21" s="33" t="s">
        <v>26</v>
      </c>
      <c r="B21" s="33"/>
      <c r="C21" s="33"/>
      <c r="D21" s="33"/>
      <c r="E21" s="33"/>
      <c r="G21" s="22"/>
      <c r="H21" s="23"/>
      <c r="I21" s="20"/>
    </row>
    <row r="22" spans="1:9" ht="17.25" customHeight="1" x14ac:dyDescent="0.25">
      <c r="A22" s="24" t="s">
        <v>8</v>
      </c>
      <c r="B22" s="34"/>
      <c r="C22" s="34"/>
      <c r="D22" s="34"/>
      <c r="E22" s="34"/>
      <c r="G22" s="25"/>
      <c r="H22" s="26"/>
    </row>
    <row r="23" spans="1:9" ht="17.25" customHeight="1" x14ac:dyDescent="0.25">
      <c r="A23" s="24" t="s">
        <v>9</v>
      </c>
      <c r="B23" s="34"/>
      <c r="C23" s="34"/>
      <c r="D23" s="34"/>
      <c r="E23" s="34"/>
      <c r="G23" s="16"/>
      <c r="H23" s="26"/>
    </row>
    <row r="24" spans="1:9" s="20" customFormat="1" ht="24.95" customHeight="1" x14ac:dyDescent="0.2">
      <c r="B24" s="27"/>
      <c r="C24" s="27"/>
      <c r="D24" s="27"/>
      <c r="E24" s="27"/>
      <c r="F24" s="7"/>
      <c r="G24" s="7"/>
      <c r="H24" s="26"/>
    </row>
    <row r="25" spans="1:9" s="20" customFormat="1" ht="15" x14ac:dyDescent="0.2">
      <c r="A25" s="61" t="s">
        <v>31</v>
      </c>
      <c r="B25" s="62"/>
      <c r="C25" s="62"/>
      <c r="D25" s="76" t="s">
        <v>14</v>
      </c>
      <c r="E25" s="64">
        <v>3.33</v>
      </c>
      <c r="F25" s="87" t="s">
        <v>41</v>
      </c>
      <c r="G25" s="87"/>
      <c r="H25" s="6"/>
    </row>
    <row r="26" spans="1:9" ht="30" customHeight="1" thickBot="1" x14ac:dyDescent="0.25">
      <c r="A26" s="35" t="s">
        <v>32</v>
      </c>
      <c r="B26" s="35" t="s">
        <v>16</v>
      </c>
      <c r="C26" s="35" t="s">
        <v>22</v>
      </c>
      <c r="D26" s="35" t="s">
        <v>28</v>
      </c>
      <c r="E26" s="35" t="s">
        <v>13</v>
      </c>
      <c r="G26" s="66">
        <f>E45</f>
        <v>0</v>
      </c>
    </row>
    <row r="27" spans="1:9" s="59" customFormat="1" ht="17.25" customHeight="1" x14ac:dyDescent="0.2">
      <c r="A27" s="72" t="s">
        <v>44</v>
      </c>
      <c r="B27" s="77">
        <f>SUM(C28:C37)</f>
        <v>0</v>
      </c>
      <c r="C27" s="56"/>
      <c r="D27" s="56"/>
      <c r="E27" s="56"/>
      <c r="F27" s="57"/>
      <c r="H27" s="58"/>
    </row>
    <row r="28" spans="1:9" s="20" customFormat="1" ht="17.25" customHeight="1" x14ac:dyDescent="0.2">
      <c r="A28" s="44"/>
      <c r="B28" s="45"/>
      <c r="C28" s="71"/>
      <c r="D28" s="47">
        <f>B28*C28</f>
        <v>0</v>
      </c>
      <c r="E28" s="43">
        <f t="shared" ref="E28:E37" si="0">D28/1000*$E$25</f>
        <v>0</v>
      </c>
      <c r="F28" s="7"/>
      <c r="G28" s="28"/>
      <c r="H28" s="29"/>
    </row>
    <row r="29" spans="1:9" s="30" customFormat="1" ht="17.25" customHeight="1" x14ac:dyDescent="0.2">
      <c r="A29" s="44"/>
      <c r="B29" s="45"/>
      <c r="C29" s="71"/>
      <c r="D29" s="47">
        <f t="shared" ref="D29:D44" si="1">B29*C29</f>
        <v>0</v>
      </c>
      <c r="E29" s="43">
        <f t="shared" si="0"/>
        <v>0</v>
      </c>
      <c r="F29" s="7"/>
    </row>
    <row r="30" spans="1:9" s="20" customFormat="1" ht="17.25" customHeight="1" x14ac:dyDescent="0.2">
      <c r="A30" s="44"/>
      <c r="B30" s="45"/>
      <c r="C30" s="71"/>
      <c r="D30" s="47">
        <f t="shared" ref="D30:D34" si="2">B30*C30</f>
        <v>0</v>
      </c>
      <c r="E30" s="43">
        <f t="shared" si="0"/>
        <v>0</v>
      </c>
      <c r="F30" s="7"/>
    </row>
    <row r="31" spans="1:9" s="20" customFormat="1" ht="17.25" customHeight="1" x14ac:dyDescent="0.2">
      <c r="A31" s="44"/>
      <c r="B31" s="45"/>
      <c r="C31" s="71"/>
      <c r="D31" s="47">
        <f t="shared" ref="D31:D32" si="3">B31*C31</f>
        <v>0</v>
      </c>
      <c r="E31" s="43">
        <f t="shared" si="0"/>
        <v>0</v>
      </c>
      <c r="F31" s="7"/>
    </row>
    <row r="32" spans="1:9" s="30" customFormat="1" ht="17.25" customHeight="1" x14ac:dyDescent="0.2">
      <c r="A32" s="44"/>
      <c r="B32" s="45"/>
      <c r="C32" s="71"/>
      <c r="D32" s="47">
        <f t="shared" si="3"/>
        <v>0</v>
      </c>
      <c r="E32" s="43">
        <f t="shared" si="0"/>
        <v>0</v>
      </c>
      <c r="F32" s="7"/>
    </row>
    <row r="33" spans="1:8" s="20" customFormat="1" ht="17.25" customHeight="1" x14ac:dyDescent="0.2">
      <c r="A33" s="44"/>
      <c r="B33" s="45"/>
      <c r="C33" s="71"/>
      <c r="D33" s="47">
        <f t="shared" si="2"/>
        <v>0</v>
      </c>
      <c r="E33" s="43">
        <f t="shared" si="0"/>
        <v>0</v>
      </c>
      <c r="F33" s="7"/>
    </row>
    <row r="34" spans="1:8" s="30" customFormat="1" ht="17.25" customHeight="1" x14ac:dyDescent="0.2">
      <c r="A34" s="44"/>
      <c r="B34" s="45"/>
      <c r="C34" s="71"/>
      <c r="D34" s="47">
        <f t="shared" si="2"/>
        <v>0</v>
      </c>
      <c r="E34" s="43">
        <f t="shared" si="0"/>
        <v>0</v>
      </c>
      <c r="F34" s="7"/>
    </row>
    <row r="35" spans="1:8" s="20" customFormat="1" ht="17.25" customHeight="1" x14ac:dyDescent="0.2">
      <c r="A35" s="44"/>
      <c r="B35" s="45"/>
      <c r="C35" s="71"/>
      <c r="D35" s="47">
        <f t="shared" si="1"/>
        <v>0</v>
      </c>
      <c r="E35" s="43">
        <f t="shared" si="0"/>
        <v>0</v>
      </c>
      <c r="F35" s="7"/>
    </row>
    <row r="36" spans="1:8" s="20" customFormat="1" ht="17.25" customHeight="1" x14ac:dyDescent="0.2">
      <c r="A36" s="44"/>
      <c r="B36" s="45"/>
      <c r="C36" s="71"/>
      <c r="D36" s="47">
        <f t="shared" si="1"/>
        <v>0</v>
      </c>
      <c r="E36" s="43">
        <f t="shared" si="0"/>
        <v>0</v>
      </c>
      <c r="F36" s="7"/>
    </row>
    <row r="37" spans="1:8" s="30" customFormat="1" ht="17.25" customHeight="1" x14ac:dyDescent="0.2">
      <c r="A37" s="44"/>
      <c r="B37" s="45"/>
      <c r="C37" s="71"/>
      <c r="D37" s="47">
        <f t="shared" ref="D37:D39" si="4">B37*C37</f>
        <v>0</v>
      </c>
      <c r="E37" s="43">
        <f t="shared" si="0"/>
        <v>0</v>
      </c>
      <c r="F37" s="7"/>
    </row>
    <row r="38" spans="1:8" s="20" customFormat="1" ht="17.25" customHeight="1" x14ac:dyDescent="0.2">
      <c r="A38" s="73" t="s">
        <v>45</v>
      </c>
      <c r="B38" s="77">
        <f>SUM(C39:C44)</f>
        <v>0</v>
      </c>
      <c r="C38" s="56"/>
      <c r="D38" s="56"/>
      <c r="E38" s="56"/>
      <c r="F38" s="7"/>
    </row>
    <row r="39" spans="1:8" s="20" customFormat="1" ht="17.25" customHeight="1" x14ac:dyDescent="0.2">
      <c r="A39" s="44"/>
      <c r="B39" s="45"/>
      <c r="C39" s="71"/>
      <c r="D39" s="47">
        <f t="shared" si="4"/>
        <v>0</v>
      </c>
      <c r="E39" s="43">
        <f t="shared" ref="E39:E45" si="5">D39/1000*$E$25</f>
        <v>0</v>
      </c>
      <c r="F39" s="7"/>
    </row>
    <row r="40" spans="1:8" s="20" customFormat="1" ht="17.25" customHeight="1" x14ac:dyDescent="0.2">
      <c r="A40" s="44"/>
      <c r="B40" s="45"/>
      <c r="C40" s="71"/>
      <c r="D40" s="47">
        <f t="shared" si="1"/>
        <v>0</v>
      </c>
      <c r="E40" s="43">
        <f t="shared" si="5"/>
        <v>0</v>
      </c>
      <c r="F40" s="7"/>
    </row>
    <row r="41" spans="1:8" s="20" customFormat="1" ht="17.25" customHeight="1" x14ac:dyDescent="0.2">
      <c r="A41" s="44"/>
      <c r="B41" s="45"/>
      <c r="C41" s="71"/>
      <c r="D41" s="47">
        <f t="shared" si="1"/>
        <v>0</v>
      </c>
      <c r="E41" s="43">
        <f t="shared" si="5"/>
        <v>0</v>
      </c>
      <c r="F41" s="7"/>
    </row>
    <row r="42" spans="1:8" s="20" customFormat="1" ht="17.25" customHeight="1" x14ac:dyDescent="0.2">
      <c r="A42" s="44"/>
      <c r="B42" s="45"/>
      <c r="C42" s="71"/>
      <c r="D42" s="47">
        <f t="shared" si="1"/>
        <v>0</v>
      </c>
      <c r="E42" s="43">
        <f t="shared" si="5"/>
        <v>0</v>
      </c>
      <c r="F42" s="7"/>
    </row>
    <row r="43" spans="1:8" ht="17.25" customHeight="1" x14ac:dyDescent="0.2">
      <c r="A43" s="44"/>
      <c r="B43" s="45"/>
      <c r="C43" s="71"/>
      <c r="D43" s="47">
        <f t="shared" si="1"/>
        <v>0</v>
      </c>
      <c r="E43" s="43">
        <f t="shared" si="5"/>
        <v>0</v>
      </c>
      <c r="F43" s="60"/>
    </row>
    <row r="44" spans="1:8" ht="17.25" customHeight="1" x14ac:dyDescent="0.2">
      <c r="A44" s="44"/>
      <c r="B44" s="45"/>
      <c r="C44" s="71"/>
      <c r="D44" s="47">
        <f t="shared" si="1"/>
        <v>0</v>
      </c>
      <c r="E44" s="43">
        <f t="shared" si="5"/>
        <v>0</v>
      </c>
    </row>
    <row r="45" spans="1:8" s="67" customFormat="1" ht="24.95" customHeight="1" x14ac:dyDescent="0.2">
      <c r="B45" s="68"/>
      <c r="C45" s="69">
        <f>SUM(C28:C37,C39:C44)</f>
        <v>0</v>
      </c>
      <c r="D45" s="78">
        <f t="shared" ref="D45" si="6">SUM(D28:D37,D39:D44)</f>
        <v>0</v>
      </c>
      <c r="E45" s="80">
        <f t="shared" si="5"/>
        <v>0</v>
      </c>
      <c r="F45" s="70"/>
      <c r="G45" s="70"/>
    </row>
    <row r="46" spans="1:8" s="20" customFormat="1" ht="15" x14ac:dyDescent="0.2">
      <c r="A46" s="61" t="s">
        <v>34</v>
      </c>
      <c r="B46" s="62"/>
      <c r="C46" s="62"/>
      <c r="D46" s="63"/>
      <c r="E46" s="63"/>
      <c r="F46" s="87" t="s">
        <v>42</v>
      </c>
      <c r="G46" s="87"/>
      <c r="H46" s="6"/>
    </row>
    <row r="47" spans="1:8" ht="30" customHeight="1" thickBot="1" x14ac:dyDescent="0.25">
      <c r="A47" s="35" t="s">
        <v>35</v>
      </c>
      <c r="B47" s="35" t="s">
        <v>32</v>
      </c>
      <c r="C47" s="35" t="s">
        <v>16</v>
      </c>
      <c r="D47" s="35" t="s">
        <v>29</v>
      </c>
      <c r="E47" s="35" t="s">
        <v>28</v>
      </c>
      <c r="F47" s="35" t="s">
        <v>19</v>
      </c>
      <c r="G47" s="66">
        <f>F54</f>
        <v>0</v>
      </c>
    </row>
    <row r="48" spans="1:8" ht="17.25" customHeight="1" x14ac:dyDescent="0.2">
      <c r="A48" s="40"/>
      <c r="B48" s="40"/>
      <c r="C48" s="41"/>
      <c r="D48" s="40"/>
      <c r="E48" s="42">
        <f t="shared" ref="E48:E50" si="7">C48*D48</f>
        <v>0</v>
      </c>
      <c r="F48" s="43">
        <f t="shared" ref="F48:F53" si="8">E48/1000*$E$25*0.25</f>
        <v>0</v>
      </c>
    </row>
    <row r="49" spans="1:7" ht="17.25" customHeight="1" x14ac:dyDescent="0.2">
      <c r="A49" s="40"/>
      <c r="B49" s="40"/>
      <c r="C49" s="41"/>
      <c r="D49" s="40"/>
      <c r="E49" s="42">
        <f t="shared" si="7"/>
        <v>0</v>
      </c>
      <c r="F49" s="43">
        <f t="shared" si="8"/>
        <v>0</v>
      </c>
      <c r="G49" s="31"/>
    </row>
    <row r="50" spans="1:7" ht="17.25" customHeight="1" x14ac:dyDescent="0.2">
      <c r="A50" s="40"/>
      <c r="B50" s="40"/>
      <c r="C50" s="41"/>
      <c r="D50" s="40"/>
      <c r="E50" s="42">
        <f t="shared" si="7"/>
        <v>0</v>
      </c>
      <c r="F50" s="43">
        <f t="shared" si="8"/>
        <v>0</v>
      </c>
      <c r="G50" s="31"/>
    </row>
    <row r="51" spans="1:7" ht="17.25" customHeight="1" x14ac:dyDescent="0.2">
      <c r="A51" s="40"/>
      <c r="B51" s="40"/>
      <c r="C51" s="41"/>
      <c r="D51" s="40"/>
      <c r="E51" s="42">
        <f t="shared" ref="E51:E53" si="9">C51*D51</f>
        <v>0</v>
      </c>
      <c r="F51" s="43">
        <f t="shared" si="8"/>
        <v>0</v>
      </c>
      <c r="G51" s="31"/>
    </row>
    <row r="52" spans="1:7" ht="17.25" customHeight="1" x14ac:dyDescent="0.2">
      <c r="A52" s="40"/>
      <c r="B52" s="40" t="s">
        <v>30</v>
      </c>
      <c r="C52" s="41"/>
      <c r="D52" s="40"/>
      <c r="E52" s="42">
        <f t="shared" si="9"/>
        <v>0</v>
      </c>
      <c r="F52" s="43">
        <f t="shared" si="8"/>
        <v>0</v>
      </c>
    </row>
    <row r="53" spans="1:7" ht="17.25" customHeight="1" x14ac:dyDescent="0.2">
      <c r="A53" s="40"/>
      <c r="B53" s="40"/>
      <c r="C53" s="41"/>
      <c r="D53" s="40"/>
      <c r="E53" s="42">
        <f t="shared" si="9"/>
        <v>0</v>
      </c>
      <c r="F53" s="43">
        <f t="shared" si="8"/>
        <v>0</v>
      </c>
    </row>
    <row r="54" spans="1:7" s="67" customFormat="1" ht="30" customHeight="1" x14ac:dyDescent="0.2">
      <c r="C54" s="75"/>
      <c r="D54" s="75">
        <f t="shared" ref="D54:E54" si="10">SUM(D48:D53)</f>
        <v>0</v>
      </c>
      <c r="E54" s="75">
        <f t="shared" si="10"/>
        <v>0</v>
      </c>
      <c r="F54" s="74">
        <f>SUM(F48:F53)</f>
        <v>0</v>
      </c>
    </row>
    <row r="55" spans="1:7" ht="14.1" customHeight="1" x14ac:dyDescent="0.2">
      <c r="A55" s="84" t="s">
        <v>39</v>
      </c>
      <c r="B55" s="85"/>
      <c r="C55" s="85"/>
      <c r="D55" s="85"/>
      <c r="E55" s="85"/>
      <c r="F55" s="85"/>
      <c r="G55" s="86"/>
    </row>
    <row r="56" spans="1:7" ht="24.95" customHeight="1" x14ac:dyDescent="0.2">
      <c r="A56" s="81" t="s">
        <v>47</v>
      </c>
      <c r="B56" s="82"/>
      <c r="C56" s="82"/>
      <c r="D56" s="82"/>
      <c r="E56" s="82"/>
      <c r="F56" s="82"/>
      <c r="G56" s="83"/>
    </row>
  </sheetData>
  <sheetProtection selectLockedCells="1"/>
  <mergeCells count="7">
    <mergeCell ref="A56:G56"/>
    <mergeCell ref="A55:G55"/>
    <mergeCell ref="F25:G25"/>
    <mergeCell ref="F46:G46"/>
    <mergeCell ref="G8:G9"/>
    <mergeCell ref="G10:G11"/>
    <mergeCell ref="G12:G14"/>
  </mergeCells>
  <phoneticPr fontId="4" type="noConversion"/>
  <hyperlinks>
    <hyperlink ref="G4" r:id="rId1"/>
  </hyperlinks>
  <printOptions horizontalCentered="1" verticalCentered="1"/>
  <pageMargins left="0.3" right="0.3" top="0.25" bottom="0.5" header="0.27" footer="0.3"/>
  <pageSetup scale="74" orientation="portrait" r:id="rId2"/>
  <headerFooter alignWithMargins="0">
    <oddFooter xml:space="preserve">&amp;R&amp;"Arial,Bold"&amp;12
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dbfa4093-5808-4c4a-8525-2f3a1ffe1204" ContentTypeId="0x0101004756C9960A06F142989BEDF8B8E9557A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Topic xmlns="6870ebfb-7261-40f1-8139-44106631a1ed">Airlines</Topic>
    <n6a467576ad24489bca99c4949444627 xmlns="cff6c5dc-3798-45e0-85fd-1c918077814e">
      <Terms xmlns="http://schemas.microsoft.com/office/infopath/2007/PartnerControls"/>
    </n6a467576ad24489bca99c4949444627>
    <_dlc_DocId xmlns="cff6c5dc-3798-45e0-85fd-1c918077814e">RRXW4JUH2NYZ-7-3351</_dlc_DocId>
    <_dlc_DocIdUrl xmlns="cff6c5dc-3798-45e0-85fd-1c918077814e">
      <Url>http://work.navigator/sites/93949/_layouts/DocIdRedir.aspx?ID=RRXW4JUH2NYZ-7-3351</Url>
      <Description>RRXW4JUH2NYZ-7-3351</Description>
    </_dlc_DocIdUrl>
    <g0c6b37e64e44344879448c3668668fb xmlns="cff6c5dc-3798-45e0-85fd-1c918077814e">
      <Terms xmlns="http://schemas.microsoft.com/office/infopath/2007/PartnerControls"/>
    </g0c6b37e64e44344879448c3668668fb>
    <c098d92f6f9043629c44f5a3ced8854d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FY 2017-18</TermName>
          <TermId xmlns="http://schemas.microsoft.com/office/infopath/2007/PartnerControls">1484f318-a7d5-4bb0-82a9-f1e7de7e0237</TermId>
        </TermInfo>
      </Terms>
    </c098d92f6f9043629c44f5a3ced8854d>
    <Customer xmlns="356c1d29-a01e-4d74-976c-462e293f0d6a" xsi:nil="true"/>
    <Subtopic xmlns="6870ebfb-7261-40f1-8139-44106631a1ed">Worksheet</Subtopic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Basic Site Document" ma:contentTypeID="0x0101004756C9960A06F142989BEDF8B8E9557A00D538FFCEEB325044BAFF6AD3F50C5ADF009FE976C23CC8764481167391ECDC1827" ma:contentTypeVersion="17" ma:contentTypeDescription="" ma:contentTypeScope="" ma:versionID="8319fbc0527b3a634802c5c1a0bfc198">
  <xsd:schema xmlns:xsd="http://www.w3.org/2001/XMLSchema" xmlns:xs="http://www.w3.org/2001/XMLSchema" xmlns:p="http://schemas.microsoft.com/office/2006/metadata/properties" xmlns:ns2="cff6c5dc-3798-45e0-85fd-1c918077814e" xmlns:ns3="6870ebfb-7261-40f1-8139-44106631a1ed" xmlns:ns4="356c1d29-a01e-4d74-976c-462e293f0d6a" targetNamespace="http://schemas.microsoft.com/office/2006/metadata/properties" ma:root="true" ma:fieldsID="9f9bcda889c5244b5dbe535bc45a72ae" ns2:_="" ns3:_="" ns4:_="">
    <xsd:import namespace="cff6c5dc-3798-45e0-85fd-1c918077814e"/>
    <xsd:import namespace="6870ebfb-7261-40f1-8139-44106631a1ed"/>
    <xsd:import namespace="356c1d29-a01e-4d74-976c-462e293f0d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c098d92f6f9043629c44f5a3ced8854d" minOccurs="0"/>
                <xsd:element ref="ns2:n6a467576ad24489bca99c4949444627" minOccurs="0"/>
                <xsd:element ref="ns2:g0c6b37e64e44344879448c3668668fb" minOccurs="0"/>
                <xsd:element ref="ns3:Topic"/>
                <xsd:element ref="ns3:Subtopic" minOccurs="0"/>
                <xsd:element ref="ns4:Custo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5dc-3798-45e0-85fd-1c91807781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098d92f6f9043629c44f5a3ced8854d" ma:index="10" nillable="true" ma:taxonomy="true" ma:internalName="c098d92f6f9043629c44f5a3ced8854d" ma:taxonomyFieldName="FiscalYear" ma:displayName="Fiscal Year" ma:default="" ma:fieldId="{c098d92f-6f90-4362-9c44-f5a3ced8854d}" ma:sspId="dbfa4093-5808-4c4a-8525-2f3a1ffe1204" ma:termSetId="11c70709-f23b-49b7-84af-50b0711bfa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a467576ad24489bca99c4949444627" ma:index="12" nillable="true" ma:taxonomy="true" ma:internalName="n6a467576ad24489bca99c4949444627" ma:taxonomyFieldName="YearMonth" ma:displayName="Year-Month" ma:default="" ma:fieldId="{76a46757-6ad2-4489-bca9-9c4949444627}" ma:sspId="dbfa4093-5808-4c4a-8525-2f3a1ffe1204" ma:termSetId="6ca10874-7f97-4a19-a5cf-7c2c8736f8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c6b37e64e44344879448c3668668fb" ma:index="14" nillable="true" ma:taxonomy="true" ma:internalName="g0c6b37e64e44344879448c3668668fb" ma:taxonomyFieldName="Year" ma:displayName="Year" ma:default="" ma:fieldId="{00c6b37e-64e4-4344-8794-48c3668668fb}" ma:sspId="dbfa4093-5808-4c4a-8525-2f3a1ffe1204" ma:termSetId="5c0fd5b5-1f06-409a-8064-c73fb23192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0ebfb-7261-40f1-8139-44106631a1ed" elementFormDefault="qualified">
    <xsd:import namespace="http://schemas.microsoft.com/office/2006/documentManagement/types"/>
    <xsd:import namespace="http://schemas.microsoft.com/office/infopath/2007/PartnerControls"/>
    <xsd:element name="Topic" ma:index="15" ma:displayName="Topic" ma:format="Dropdown" ma:internalName="Topic">
      <xsd:simpleType>
        <xsd:union memberTypes="dms:Text">
          <xsd:simpleType>
            <xsd:restriction base="dms:Choice">
              <xsd:enumeration value="Accrual"/>
              <xsd:enumeration value="Adjustment"/>
              <xsd:enumeration value="Airlines"/>
              <xsd:enumeration value="Amortization"/>
              <xsd:enumeration value="Billing"/>
              <xsd:enumeration value="CAM"/>
              <xsd:enumeration value="CBP"/>
              <xsd:enumeration value="COE"/>
              <xsd:enumeration value="CPI"/>
              <xsd:enumeration value="Container History"/>
              <xsd:enumeration value="Contract Analysis"/>
              <xsd:enumeration value="Credit Cards"/>
              <xsd:enumeration value="Customer Account Analysis"/>
              <xsd:enumeration value="GTO"/>
              <xsd:enumeration value="Organization"/>
              <xsd:enumeration value="Policies and Procedures"/>
              <xsd:enumeration value="Security Deposits"/>
              <xsd:enumeration value="Tariff"/>
              <xsd:enumeration value="Template"/>
              <xsd:enumeration value="Utilities"/>
              <xsd:enumeration value="Year Ends"/>
            </xsd:restriction>
          </xsd:simpleType>
        </xsd:union>
      </xsd:simpleType>
    </xsd:element>
    <xsd:element name="Subtopic" ma:index="16" nillable="true" ma:displayName="Subtopic" ma:format="Dropdown" ma:internalName="Subtopic">
      <xsd:simpleType>
        <xsd:union memberTypes="dms:Text">
          <xsd:simpleType>
            <xsd:restriction base="dms:Choice">
              <xsd:enumeration value="Exhibit C"/>
              <xsd:enumeration value="Rate Sheet"/>
              <xsd:enumeration value="Surveys"/>
              <xsd:enumeration value="Worksheet"/>
              <xsd:enumeration value="Invoices"/>
              <xsd:enumeration value="Breakbulk"/>
              <xsd:enumeration value="Containers"/>
              <xsd:enumeration value="Final"/>
              <xsd:enumeration value="Honda Autos"/>
              <xsd:enumeration value="Hyundai Autos"/>
              <xsd:enumeration value="Layberth"/>
              <xsd:enumeration value="Potash"/>
              <xsd:enumeration value="Soda Ash"/>
              <xsd:enumeration value="Toyota Auto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1d29-a01e-4d74-976c-462e293f0d6a" elementFormDefault="qualified">
    <xsd:import namespace="http://schemas.microsoft.com/office/2006/documentManagement/types"/>
    <xsd:import namespace="http://schemas.microsoft.com/office/infopath/2007/PartnerControls"/>
    <xsd:element name="Customer" ma:index="17" nillable="true" ma:displayName="Customer" ma:format="Dropdown" ma:internalName="Customer">
      <xsd:simpleType>
        <xsd:union memberTypes="dms:Text">
          <xsd:simpleType>
            <xsd:restriction base="dms:Choice">
              <xsd:enumeration value="A Alliance Towncar"/>
              <xsd:enumeration value="A Touch of Class Limousine Serv"/>
              <xsd:enumeration value="A1 Diamond Limousine &amp; Towncar"/>
              <xsd:enumeration value="AAA Shuttle LLC"/>
              <xsd:enumeration value="AAA Towncar"/>
              <xsd:enumeration value="ABC Limousine Service"/>
              <xsd:enumeration value="ACOE"/>
              <xsd:enumeration value="Adam Airport Shuttle"/>
              <xsd:enumeration value="Airpark"/>
              <xsd:enumeration value="Airport Shuttle Service"/>
              <xsd:enumeration value="Airport Silver Cloud Inn"/>
              <xsd:enumeration value="AJ Towncar"/>
              <xsd:enumeration value="Alderwood Inn"/>
              <xsd:enumeration value="Alex Shuttle PDX"/>
              <xsd:enumeration value="Alexander Gow"/>
              <xsd:enumeration value="Alexander Town Car Services, Inc"/>
              <xsd:enumeration value="Alliance"/>
              <xsd:enumeration value="Allied Airbus"/>
              <xsd:enumeration value="Aloft"/>
              <xsd:enumeration value="Aloha Executive"/>
              <xsd:enumeration value="Aloha EXPRESS Airport Transportation SVCS"/>
              <xsd:enumeration value="AM PM Towncar Services"/>
              <xsd:enumeration value="Amazing Town Car Services"/>
              <xsd:enumeration value="AMBASSADOR Transportation"/>
              <xsd:enumeration value="American Town Car Service"/>
              <xsd:enumeration value="American West Towncar Services"/>
              <xsd:enumeration value="America's Best Value Inn &amp; Suites"/>
              <xsd:enumeration value="ANC"/>
              <xsd:enumeration value="APL Logistics"/>
              <xsd:enumeration value="Auto Warehousing"/>
              <xsd:enumeration value="Autogrill"/>
              <xsd:enumeration value="Avion Airport Transportation"/>
              <xsd:enumeration value="Avis"/>
              <xsd:enumeration value="AWC"/>
              <xsd:enumeration value="Be So Lucky Tours"/>
              <xsd:enumeration value="Beaches"/>
              <xsd:enumeration value="Beau Monde Transportation Service"/>
              <xsd:enumeration value="Beaverton Airporter"/>
              <xsd:enumeration value="Bellair Charters"/>
              <xsd:enumeration value="Best Western Inn at the Meadows"/>
              <xsd:enumeration value="BHG"/>
              <xsd:enumeration value="BLS"/>
              <xsd:enumeration value="Blue Star Airporter"/>
              <xsd:enumeration value="BNSF"/>
              <xsd:enumeration value="Broadway Cab"/>
              <xsd:enumeration value="Brookstone"/>
              <xsd:enumeration value="Budget"/>
              <xsd:enumeration value="CAC Breeze"/>
              <xsd:enumeration value="Capers"/>
              <xsd:enumeration value="Caravan Airport Transportation"/>
              <xsd:enumeration value="Cascade Station"/>
              <xsd:enumeration value="CC Mckenzie"/>
              <xsd:enumeration value="Chariot Limousine"/>
              <xsd:enumeration value="Chinook Winds Casino"/>
              <xsd:enumeration value="City 2 City Shuttle"/>
              <xsd:enumeration value="CKYH"/>
              <xsd:enumeration value="Clarion Hotel"/>
              <xsd:enumeration value="Classic Chauffeur Co., INC"/>
              <xsd:enumeration value="Coachman Limousine"/>
              <xsd:enumeration value="Columbia Edgewater"/>
              <xsd:enumeration value="Columbia Executive Towncar"/>
              <xsd:enumeration value="Columbia Gorge Express"/>
              <xsd:enumeration value="Comfort Inn &amp; Suites"/>
              <xsd:enumeration value="Comfort Suites - Krishna Investment"/>
              <xsd:enumeration value="Comfort Suites-Gresham"/>
              <xsd:enumeration value="Comfort Suites-Vancouver"/>
              <xsd:enumeration value="Community Towncar &amp; Shuttle Service - DD"/>
              <xsd:enumeration value="Community Towncar &amp; Shuttle Service - RO"/>
              <xsd:enumeration value="Compass Towncar"/>
              <xsd:enumeration value="Concord Towncar"/>
              <xsd:enumeration value="Cosco"/>
              <xsd:enumeration value="Courtyard By Marriott PDX"/>
              <xsd:enumeration value="Crowne Plaza"/>
              <xsd:enumeration value="Cypress Inn"/>
              <xsd:enumeration value="Daimler Trucks"/>
              <xsd:enumeration value="Days Inn - 82nd"/>
              <xsd:enumeration value="Days Inn - Portland Gresham"/>
              <xsd:enumeration value="Days Inn - Portland North"/>
              <xsd:enumeration value="Days Inn - Portland South"/>
              <xsd:enumeration value="Delta"/>
              <xsd:enumeration value="Dollar"/>
              <xsd:enumeration value="DTAG"/>
              <xsd:enumeration value="Eagle Executive Towncar"/>
              <xsd:enumeration value="Eagle Shuttle"/>
              <xsd:enumeration value="East County Transport"/>
              <xsd:enumeration value="Eco Shuttle Charter"/>
              <xsd:enumeration value="Economy Shuttle"/>
              <xsd:enumeration value="EcoShuttle"/>
              <xsd:enumeration value="El Camino Trailways"/>
              <xsd:enumeration value="Elegant Escape Limo"/>
              <xsd:enumeration value="Elephant's"/>
              <xsd:enumeration value="Elite Executive Sedan"/>
              <xsd:enumeration value="Embassy Suites"/>
              <xsd:enumeration value="Emerald Limousine"/>
              <xsd:enumeration value="Enterprise"/>
              <xsd:enumeration value="Entourage International Limo &amp; Transp"/>
              <xsd:enumeration value="Environmental Commuter Options Company"/>
              <xsd:enumeration value="Epson"/>
              <xsd:enumeration value="Eugene Portland Airport Connection"/>
              <xsd:enumeration value="Evergreen Bus-Grayline of Portland"/>
              <xsd:enumeration value="Excellent Towncar Services"/>
              <xsd:enumeration value="Executive SUV"/>
              <xsd:enumeration value="Fairfield Inn"/>
              <xsd:enumeration value="Falcon Airport Transportation"/>
              <xsd:enumeration value="Fantasy Limousine"/>
              <xsd:enumeration value="Fiesta Limousine"/>
              <xsd:enumeration value="First Class Executive Limo"/>
              <xsd:enumeration value="Flightcraft"/>
              <xsd:enumeration value="Frontier"/>
              <xsd:enumeration value="Frontier Transportation"/>
              <xsd:enumeration value="Gearbulk"/>
              <xsd:enumeration value="Gearbulk_Athwart"/>
              <xsd:enumeration value="Gelnar Airport Shuttle"/>
              <xsd:enumeration value="Gelsnar Shuttle"/>
              <xsd:enumeration value="Get Away Charters"/>
              <xsd:enumeration value="Get Away Express"/>
              <xsd:enumeration value="Gold Star Shuttle Service"/>
              <xsd:enumeration value="GOSAFE"/>
              <xsd:enumeration value="Grayline of Seattle"/>
              <xsd:enumeration value="Great Ride Towncar"/>
              <xsd:enumeration value="Green Cab"/>
              <xsd:enumeration value="Green Shuttle - DD &amp; FR"/>
              <xsd:enumeration value="Green Shuttle - RO"/>
              <xsd:enumeration value="Gresham Area Hotels"/>
              <xsd:enumeration value="Hampton Inn"/>
              <xsd:enumeration value="Hanan Shuttle LLC"/>
              <xsd:enumeration value="Hanjin"/>
              <xsd:enumeration value="Hapag"/>
              <xsd:enumeration value="Hapag Lloyd"/>
              <xsd:enumeration value="Harbor"/>
              <xsd:enumeration value="Hawaiian"/>
              <xsd:enumeration value="Hertz"/>
              <xsd:enumeration value="Hillsboro Airporter &amp; Car Service, LLC"/>
              <xsd:enumeration value="Hilton Garden Inn"/>
              <xsd:enumeration value="Holiday Inn Express"/>
              <xsd:enumeration value="Holiday Inn Express PDX"/>
              <xsd:enumeration value="Holiday Inn-Portland Downtown"/>
              <xsd:enumeration value="Honda"/>
              <xsd:enumeration value="HoneyWell"/>
              <xsd:enumeration value="Horizon Towncar"/>
              <xsd:enumeration value="Host"/>
              <xsd:enumeration value="Hotel Transportation Service"/>
              <xsd:enumeration value="Howard Johnson Inn PDX"/>
              <xsd:enumeration value="Hudson"/>
              <xsd:enumeration value="Hut Airport Limousine"/>
              <xsd:enumeration value="Hyatt Place"/>
              <xsd:enumeration value="Hyundai"/>
              <xsd:enumeration value="ICTSI"/>
              <xsd:enumeration value="IMAX Transportation"/>
              <xsd:enumeration value="Inmotion"/>
              <xsd:enumeration value="Interstate Tours"/>
              <xsd:enumeration value="IRM"/>
              <xsd:enumeration value="Isis Town Car Corporation"/>
              <xsd:enumeration value="Island Coach Service"/>
              <xsd:enumeration value="Jazz Air"/>
              <xsd:enumeration value="K Line"/>
              <xsd:enumeration value="Kinder Morgan"/>
              <xsd:enumeration value="KittyHawk"/>
              <xsd:enumeration value="Kool Nites Limousines"/>
              <xsd:enumeration value="La Quinta Inn &amp; Suites"/>
              <xsd:enumeration value="Lake Oswego Airporter"/>
              <xsd:enumeration value="Lincoln Luxury Limo"/>
              <xsd:enumeration value="Link Towncar Services"/>
              <xsd:enumeration value="Lizzy Enterprises"/>
              <xsd:enumeration value="Lloy Company"/>
              <xsd:enumeration value="Lori Reeder"/>
              <xsd:enumeration value="Lucky Limousine &amp; Towncar Service"/>
              <xsd:enumeration value="Macheezmo"/>
              <xsd:enumeration value="McDonalds"/>
              <xsd:enumeration value="McMinnville Airporter"/>
              <xsd:enumeration value="MEPT"/>
              <xsd:enumeration value="Mid-Columbia Charters"/>
              <xsd:enumeration value="Mirage Airport Transportation"/>
              <xsd:enumeration value="MM Global Limousine"/>
              <xsd:enumeration value="Monach Motor Hotel"/>
              <xsd:enumeration value="Monarch Towncar"/>
              <xsd:enumeration value="Mt Gilboa Racing"/>
              <xsd:enumeration value="Mt Hood Airport Shuttle"/>
              <xsd:enumeration value="Mt Hood Summer Ski Camps"/>
              <xsd:enumeration value="My Chauffeur"/>
              <xsd:enumeration value="Naito Corp"/>
              <xsd:enumeration value="National Alpine Ski Camp"/>
              <xsd:enumeration value="National Cargo"/>
              <xsd:enumeration value="New Rose City Cab"/>
              <xsd:enumeration value="New Star Airport Shuttle"/>
              <xsd:enumeration value="Nike"/>
              <xsd:enumeration value="Nissan"/>
              <xsd:enumeration value="Noah Medical Transportation"/>
              <xsd:enumeration value="Northern Lights Towncar Service"/>
              <xsd:enumeration value="NorthWest"/>
              <xsd:enumeration value="Northwest Concierge Service"/>
              <xsd:enumeration value="Northwest Limousine"/>
              <xsd:enumeration value="NW Navigator"/>
              <xsd:enumeration value="NW Navigator Luxury Coaches"/>
              <xsd:enumeration value="NW Towncar Service"/>
              <xsd:enumeration value="O S Innco Inc dba Oxford Suites"/>
              <xsd:enumeration value="OC&amp;W Coachways"/>
              <xsd:enumeration value="Office Max"/>
              <xsd:enumeration value="OR Pendleton"/>
              <xsd:enumeration value="Oregon Limousine"/>
              <xsd:enumeration value="Oregon Super Shuttle"/>
              <xsd:enumeration value="OSM"/>
              <xsd:enumeration value="Oxford Suites"/>
              <xsd:enumeration value="Pacific Cascade"/>
              <xsd:enumeration value="Pacific Rock"/>
              <xsd:enumeration value="Pacificorp"/>
              <xsd:enumeration value="Panda Express"/>
              <xsd:enumeration value="Paradies"/>
              <xsd:enumeration value="Park Shuttle &amp; Fly"/>
              <xsd:enumeration value="PBT"/>
              <xsd:enumeration value="PCG All For All"/>
              <xsd:enumeration value="PDX Cargo"/>
              <xsd:enumeration value="Phoenix Inn-Vancouver"/>
              <xsd:enumeration value="Pioneer Executive Towncar"/>
              <xsd:enumeration value="PMA"/>
              <xsd:enumeration value="Point To Poing Transportation"/>
              <xsd:enumeration value="Portland Black Car"/>
              <xsd:enumeration value="Portland Executive Towncar"/>
              <xsd:enumeration value="Portland Shuttle Service"/>
              <xsd:enumeration value="Portland Suites"/>
              <xsd:enumeration value="Portland Super 8 Motel"/>
              <xsd:enumeration value="Portland Taxi Cab"/>
              <xsd:enumeration value="Portland Towncar Service"/>
              <xsd:enumeration value="Portlander Inn"/>
              <xsd:enumeration value="Ports America"/>
              <xsd:enumeration value="Powells"/>
              <xsd:enumeration value="Power Barge"/>
              <xsd:enumeration value="Premier Jets"/>
              <xsd:enumeration value="Premier Jets and Soloflex"/>
              <xsd:enumeration value="Presidential Limo"/>
              <xsd:enumeration value="Prestige Limousines"/>
              <xsd:enumeration value="Prime Car Services"/>
              <xsd:enumeration value="Radio Cab"/>
              <xsd:enumeration value="Raja Tours &amp; Airporter"/>
              <xsd:enumeration value="Ready Ride"/>
              <xsd:enumeration value="Red Lion at the Quay"/>
              <xsd:enumeration value="Red Lion Hotel on the River"/>
              <xsd:enumeration value="Red Lion Portland Airport"/>
              <xsd:enumeration value="Residence Inn"/>
              <xsd:enumeration value="ReturnKey"/>
              <xsd:enumeration value="Riverfront"/>
              <xsd:enumeration value="Riverside Golf"/>
              <xsd:enumeration value="RMG"/>
              <xsd:enumeration value="Rogers"/>
              <xsd:enumeration value="Rose City Touring"/>
              <xsd:enumeration value="Royal Town Car  Shuttle"/>
              <xsd:enumeration value="Sandoval's"/>
              <xsd:enumeration value="Schnitzer Steel"/>
              <xsd:enumeration value="SeaPort Air"/>
              <xsd:enumeration value="Seaside's Best Tour"/>
              <xsd:enumeration value="Shaver"/>
              <xsd:enumeration value="Sheraton"/>
              <xsd:enumeration value="Shuttle &amp; FLY"/>
              <xsd:enumeration value="Sky Chefs"/>
              <xsd:enumeration value="Sky Pilot"/>
              <xsd:enumeration value="Smarte Carte"/>
              <xsd:enumeration value="Sochi Transfer Co"/>
              <xsd:enumeration value="Sochi Transfer Company"/>
              <xsd:enumeration value="Soloflex"/>
              <xsd:enumeration value="SSA"/>
              <xsd:enumeration value="SSP America"/>
              <xsd:enumeration value="St Helen's Taxi &amp; Shuttle"/>
              <xsd:enumeration value="Stanfords"/>
              <xsd:enumeration value="Statesman Towncar"/>
              <xsd:enumeration value="Staybridge Suites-Vancouver"/>
              <xsd:enumeration value="Stephanie"/>
              <xsd:enumeration value="Sterling Limousine"/>
              <xsd:enumeration value="Style Limousine"/>
              <xsd:enumeration value="T2 BB"/>
              <xsd:enumeration value="Tava Enterprise Airport Shuttle"/>
              <xsd:enumeration value="Tee To Green"/>
              <xsd:enumeration value="Tetra"/>
              <xsd:enumeration value="Thomason Towncar"/>
              <xsd:enumeration value="Thrifty Car Rental"/>
              <xsd:enumeration value="Timberline Lodge"/>
              <xsd:enumeration value="Time Airport Shuttle"/>
              <xsd:enumeration value="Toyota"/>
              <xsd:enumeration value="Transportation ServiceS"/>
              <xsd:enumeration value="TWA"/>
              <xsd:enumeration value="United"/>
              <xsd:enumeration value="UP"/>
              <xsd:enumeration value="US Limousine &amp; Towncar Service"/>
              <xsd:enumeration value="USA Airport Shuttle"/>
              <xsd:enumeration value="Vanguard"/>
              <xsd:enumeration value="Venice Livery"/>
              <xsd:enumeration value="Wendys"/>
              <xsd:enumeration value="West Valley Charter Co"/>
              <xsd:enumeration value="Western Limousine Service"/>
              <xsd:enumeration value="Westwood"/>
              <xsd:enumeration value="WFJ Towncar"/>
              <xsd:enumeration value="White Van Airport Shuttle"/>
              <xsd:enumeration value="Wicks"/>
              <xsd:enumeration value="Willamette Express Shuttle"/>
              <xsd:enumeration value="Wind Shuttle"/>
              <xsd:enumeration value="Windells Snowboard"/>
              <xsd:enumeration value="Wings Shuttle"/>
              <xsd:enumeration value="Yang Ming"/>
              <xsd:enumeration value="Yassmen Town Car Servic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___Title__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99185C5-BDB8-4F87-AC94-BBC3A960682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BA2E8F1-56B4-40AA-A593-F3F5F2A5598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3E35E3D-4ED5-4938-8BD6-5F4A422B52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575BDD-375D-4380-9256-36521FB04653}">
  <ds:schemaRefs>
    <ds:schemaRef ds:uri="http://schemas.microsoft.com/office/2006/metadata/properties"/>
    <ds:schemaRef ds:uri="http://purl.org/dc/dcmitype/"/>
    <ds:schemaRef ds:uri="http://purl.org/dc/elements/1.1/"/>
    <ds:schemaRef ds:uri="356c1d29-a01e-4d74-976c-462e293f0d6a"/>
    <ds:schemaRef ds:uri="http://schemas.openxmlformats.org/package/2006/metadata/core-properties"/>
    <ds:schemaRef ds:uri="http://schemas.microsoft.com/office/infopath/2007/PartnerControls"/>
    <ds:schemaRef ds:uri="6870ebfb-7261-40f1-8139-44106631a1ed"/>
    <ds:schemaRef ds:uri="http://schemas.microsoft.com/office/2006/documentManagement/types"/>
    <ds:schemaRef ds:uri="cff6c5dc-3798-45e0-85fd-1c918077814e"/>
    <ds:schemaRef ds:uri="http://www.w3.org/XML/1998/namespace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B581094F-7C8E-4CEE-A4E1-759F1DB70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6c5dc-3798-45e0-85fd-1c918077814e"/>
    <ds:schemaRef ds:uri="6870ebfb-7261-40f1-8139-44106631a1ed"/>
    <ds:schemaRef ds:uri="356c1d29-a01e-4d74-976c-462e293f0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6FAC930-1887-4161-B549-113801953BDF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PDX Report</vt:lpstr>
      <vt:lpstr>'PDX Report'!Print_Area</vt:lpstr>
    </vt:vector>
  </TitlesOfParts>
  <Company>Port of Portland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PDX-Signatory Landing Report 2017.07</dc:title>
  <dc:creator>Lendvoyi, Lori</dc:creator>
  <dc:description>LDF form</dc:description>
  <cp:lastModifiedBy>Stephanie Paxman</cp:lastModifiedBy>
  <cp:lastPrinted>2017-07-28T23:45:15Z</cp:lastPrinted>
  <dcterms:created xsi:type="dcterms:W3CDTF">2001-03-30T17:44:22Z</dcterms:created>
  <dcterms:modified xsi:type="dcterms:W3CDTF">2017-09-15T19:47:08Z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0x0101004756C9960A06F142989BEDF8B8E9557A00D538FFCEEB325044BAFF6AD3F50C5ADF009FE976C23CC8764481167391ECDC1827</vt:lpwstr>
  </property>
  <property fmtid="{D5CDD505-2E9C-101B-9397-08002B2CF9AE}" pid="3" name="OrganizationalOwner">
    <vt:lpwstr>3;#Business ＆ Financial Operation|74a1f63e-cdb1-43f1-89a5-4c9ef225384e</vt:lpwstr>
  </property>
  <property fmtid="{D5CDD505-2E9C-101B-9397-08002B2CF9AE}" pid="4" name="Content_Category">
    <vt:lpwstr>4;#Resource|f60ec80e-034d-4c69-ac46-2c60974d6877</vt:lpwstr>
  </property>
  <property fmtid="{D5CDD505-2E9C-101B-9397-08002B2CF9AE}" pid="5" name="Classification">
    <vt:lpwstr>1;#1. Published|f5dd892f-85cb-4b29-8a57-1ce6a42f678b</vt:lpwstr>
  </property>
  <property fmtid="{D5CDD505-2E9C-101B-9397-08002B2CF9AE}" pid="6" name="ContentStatus">
    <vt:lpwstr>9;#3. Approved|756de1d6-7502-4b67-90d4-e26693c7e05f</vt:lpwstr>
  </property>
  <property fmtid="{D5CDD505-2E9C-101B-9397-08002B2CF9AE}" pid="7" name="_dlc_DocIdItemGuid">
    <vt:lpwstr>223ef358-5a30-48c8-9fd0-3df932d3ee52</vt:lpwstr>
  </property>
  <property fmtid="{D5CDD505-2E9C-101B-9397-08002B2CF9AE}" pid="8" name="TaxKeyword">
    <vt:lpwstr/>
  </property>
  <property fmtid="{D5CDD505-2E9C-101B-9397-08002B2CF9AE}" pid="9" name="Year">
    <vt:lpwstr/>
  </property>
  <property fmtid="{D5CDD505-2E9C-101B-9397-08002B2CF9AE}" pid="10" name="TaxCatchAll">
    <vt:lpwstr>114;#;#6;#;#4;#;#3;#;#2;#</vt:lpwstr>
  </property>
  <property fmtid="{D5CDD505-2E9C-101B-9397-08002B2CF9AE}" pid="11" name="YearMonth">
    <vt:lpwstr/>
  </property>
  <property fmtid="{D5CDD505-2E9C-101B-9397-08002B2CF9AE}" pid="12" name="RetentionSchedule">
    <vt:lpwstr/>
  </property>
  <property fmtid="{D5CDD505-2E9C-101B-9397-08002B2CF9AE}" pid="13" name="FiscalYear">
    <vt:lpwstr>178;#FY 2017-18|1484f318-a7d5-4bb0-82a9-f1e7de7e0237</vt:lpwstr>
  </property>
</Properties>
</file>